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ocabulary" sheetId="1" state="visible" r:id="rId3"/>
    <sheet name="Attention" sheetId="2" state="visible" r:id="rId4"/>
    <sheet name="Next token" sheetId="3" state="visible" r:id="rId5"/>
    <sheet name="Training step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<sst xmlns="http://schemas.openxmlformats.org/spreadsheetml/2006/main" count="110" uniqueCount="68">
  <si>
    <t xml:space="preserve">Vocabulary and vectors (the table of chapter 02)</t>
  </si>
  <si>
    <t xml:space="preserve">Each token has an ID (its row) and a vector (three numbers). Values chosen by hand for readability; in a real model they are learned.</t>
  </si>
  <si>
    <t xml:space="preserve">ID</t>
  </si>
  <si>
    <t xml:space="preserve">Token</t>
  </si>
  <si>
    <t xml:space="preserve">Language</t>
  </si>
  <si>
    <t xml:space="preserve">Speaking</t>
  </si>
  <si>
    <t xml:space="preserve">Person</t>
  </si>
  <si>
    <t xml:space="preserve">Setting</t>
  </si>
  <si>
    <t xml:space="preserve">Value</t>
  </si>
  <si>
    <t xml:space="preserve">I</t>
  </si>
  <si>
    <t xml:space="preserve">Sharpness: matches are multiplied by this before being turned into percentages</t>
  </si>
  <si>
    <t xml:space="preserve">␣speak</t>
  </si>
  <si>
    <t xml:space="preserve">Assumption chosen for the toy so that differences show clearly. Higher values give the top match a bigger share.</t>
  </si>
  <si>
    <t xml:space="preserve">␣Esper</t>
  </si>
  <si>
    <t xml:space="preserve">anto</t>
  </si>
  <si>
    <t xml:space="preserve">␣French</t>
  </si>
  <si>
    <t xml:space="preserve">␣English</t>
  </si>
  <si>
    <t xml:space="preserve">␣truth</t>
  </si>
  <si>
    <t xml:space="preserve">␣fluently</t>
  </si>
  <si>
    <t xml:space="preserve">␣loudly</t>
  </si>
  <si>
    <t xml:space="preserve">␣the</t>
  </si>
  <si>
    <t xml:space="preserve">␣you</t>
  </si>
  <si>
    <t xml:space="preserve">.</t>
  </si>
  <si>
    <t xml:space="preserve">Attention, by hand (chapter 05, step 2)</t>
  </si>
  <si>
    <t xml:space="preserve">The last token of the sentence compares itself with every token so far, turns the matches into shares, blends their vectors and adds the result to its own.</t>
  </si>
  <si>
    <t xml:space="preserve">Sentence 1: "I speak Esperanto" (the last token is "anto")</t>
  </si>
  <si>
    <t xml:space="preserve">Token (input)</t>
  </si>
  <si>
    <t xml:space="preserve">Match with last token</t>
  </si>
  <si>
    <t xml:space="preserve">exp(sharpness × match)</t>
  </si>
  <si>
    <t xml:space="preserve">Share</t>
  </si>
  <si>
    <t xml:space="preserve">Contribution: language</t>
  </si>
  <si>
    <t xml:space="preserve">Contribution: speaking</t>
  </si>
  <si>
    <t xml:space="preserve">Contribution: person</t>
  </si>
  <si>
    <t xml:space="preserve">Update: sum of contributions</t>
  </si>
  <si>
    <t xml:space="preserve">Original vector of the last token</t>
  </si>
  <si>
    <t xml:space="preserve">After attention: original + update</t>
  </si>
  <si>
    <t xml:space="preserve">After attention, rounded to one decimal (as in the article)</t>
  </si>
  <si>
    <t xml:space="preserve">Sentence 2: "I speak the truth" (the last token is "␣truth")</t>
  </si>
  <si>
    <t xml:space="preserve">The classic network, then the next token (chapter 05, steps 3 and 4)</t>
  </si>
  <si>
    <t xml:space="preserve">The vector of "anto" after attention receives the network correction, then is compared with every row of the vocabulary.</t>
  </si>
  <si>
    <t xml:space="preserve">Vector of "anto"</t>
  </si>
  <si>
    <t xml:space="preserve">After attention (from the Attention sheet)</t>
  </si>
  <si>
    <t xml:space="preserve">Network correction (input: stated by hand in the toy)</t>
  </si>
  <si>
    <t xml:space="preserve">Final vector: after attention + correction</t>
  </si>
  <si>
    <t xml:space="preserve">Match with final vector</t>
  </si>
  <si>
    <t xml:space="preserve">Probability of coming next</t>
  </si>
  <si>
    <t xml:space="preserve">Most likely next token</t>
  </si>
  <si>
    <t xml:space="preserve">One training step (chapter 07)</t>
  </si>
  <si>
    <t xml:space="preserve">Early in training the network has not learned its correction yet, so "anto" reaches the top as its after-attention vector. The training text gives the right answer.</t>
  </si>
  <si>
    <t xml:space="preserve">Right answer (the next token in the training text)</t>
  </si>
  <si>
    <t xml:space="preserve">Step size (how far along the direction to move)</t>
  </si>
  <si>
    <t xml:space="preserve">Large for the demonstration; real steps are a fraction of a thousandth.</t>
  </si>
  <si>
    <t xml:space="preserve">Before the nudge (after attention, from the Attention sheet)</t>
  </si>
  <si>
    <t xml:space="preserve">What the model expected (average of all rows, weighted by probability)</t>
  </si>
  <si>
    <t xml:space="preserve">Right answer's row</t>
  </si>
  <si>
    <t xml:space="preserve">Direction: right answer minus expected</t>
  </si>
  <si>
    <t xml:space="preserve">After the nudge: before + step size × direction</t>
  </si>
  <si>
    <t xml:space="preserve">Match before</t>
  </si>
  <si>
    <t xml:space="preserve">exp before</t>
  </si>
  <si>
    <t xml:space="preserve">Probability before</t>
  </si>
  <si>
    <t xml:space="preserve">Match after</t>
  </si>
  <si>
    <t xml:space="preserve">exp after</t>
  </si>
  <si>
    <t xml:space="preserve">Probability after</t>
  </si>
  <si>
    <t xml:space="preserve">Result</t>
  </si>
  <si>
    <t xml:space="preserve">Before</t>
  </si>
  <si>
    <t xml:space="preserve">After</t>
  </si>
  <si>
    <t xml:space="preserve">Probability given to the right answer</t>
  </si>
  <si>
    <t xml:space="preserve">Error: minus the logarithm of that probability (cross-entropy)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</si>
</sst>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"/>
    <numFmt numFmtId="166" formatCode="0"/>
    <numFmt numFmtId="167" formatCode="0.00"/>
    <numFmt numFmtId="168" formatCode="0%"/>
    <numFmt numFmtId="169" formatCode="0.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11"/>
      <color rgb="FF5F5E5A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8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1EFE8"/>
        <bgColor rgb="FFFAEEDA"/>
      </patternFill>
    </fill>
    <fill>
      <patternFill patternType="solid">
        <fgColor rgb="FFFFFF00"/>
        <bgColor rgb="FFFFFF00"/>
      </patternFill>
    </fill>
    <fill>
      <patternFill patternType="solid">
        <fgColor rgb="FFFAEEDA"/>
        <bgColor rgb="FFF1EFE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6BB"/>
      </left>
      <right style="thin">
        <color rgb="FFC9C6BB"/>
      </right>
      <top style="thin">
        <color rgb="FFC9C6BB"/>
      </top>
      <bottom style="thin">
        <color rgb="FFC9C6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6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6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6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</font>
      <fill>
        <patternFill>
          <bgColor rgb="FFFAEEDA"/>
        </patternFill>
      </fill>
    </dxf>
  </dxfs>
  <colors>
    <indexedColors>
      <rgbColor rgb="FF000000"/>
      <rgbColor rgb="FFF1EFE8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6BB"/>
      <rgbColor rgb="FF808080"/>
      <rgbColor rgb="FF9999FF"/>
      <rgbColor rgb="FF993366"/>
      <rgbColor rgb="FFFAEE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F5E5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14"/>
    <col collapsed="false" customWidth="true" hidden="false" outlineLevel="0" max="5" min="3" style="1" width="11"/>
    <col collapsed="false" customWidth="true" hidden="false" outlineLevel="0" max="6" min="6" style="1" width="3"/>
    <col collapsed="false" customWidth="true" hidden="false" outlineLevel="0" max="7" min="7" style="1" width="46"/>
    <col collapsed="false" customWidth="true" hidden="false" outlineLevel="0" max="8" min="8" style="1" width="9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3" customFormat="false" ht="15" hidden="false" customHeight="tru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G3" s="5" t="s">
        <v>7</v>
      </c>
      <c r="H3" s="5" t="s">
        <v>8</v>
      </c>
    </row>
    <row r="4" customFormat="false" ht="30" hidden="false" customHeight="true" outlineLevel="0" collapsed="false">
      <c r="A4" s="6" t="n">
        <v>0</v>
      </c>
      <c r="B4" s="7" t="s">
        <v>9</v>
      </c>
      <c r="C4" s="8" t="n">
        <v>0</v>
      </c>
      <c r="D4" s="8" t="n">
        <v>0.1</v>
      </c>
      <c r="E4" s="8" t="n">
        <v>0.9</v>
      </c>
      <c r="G4" s="9" t="s">
        <v>10</v>
      </c>
      <c r="H4" s="10" t="n">
        <v>10</v>
      </c>
    </row>
    <row r="5" customFormat="false" ht="39" hidden="false" customHeight="true" outlineLevel="0" collapsed="false">
      <c r="A5" s="6" t="n">
        <v>1</v>
      </c>
      <c r="B5" s="7" t="s">
        <v>11</v>
      </c>
      <c r="C5" s="8" t="n">
        <v>0.3</v>
      </c>
      <c r="D5" s="8" t="n">
        <v>0.9</v>
      </c>
      <c r="E5" s="8" t="n">
        <v>0</v>
      </c>
      <c r="G5" s="11" t="s">
        <v>12</v>
      </c>
    </row>
    <row r="6" customFormat="false" ht="15" hidden="false" customHeight="true" outlineLevel="0" collapsed="false">
      <c r="A6" s="6" t="n">
        <v>2</v>
      </c>
      <c r="B6" s="7" t="s">
        <v>13</v>
      </c>
      <c r="C6" s="8" t="n">
        <v>0.6</v>
      </c>
      <c r="D6" s="8" t="n">
        <v>0.2</v>
      </c>
      <c r="E6" s="8" t="n">
        <v>0</v>
      </c>
    </row>
    <row r="7" customFormat="false" ht="15" hidden="false" customHeight="true" outlineLevel="0" collapsed="false">
      <c r="A7" s="6" t="n">
        <v>3</v>
      </c>
      <c r="B7" s="7" t="s">
        <v>14</v>
      </c>
      <c r="C7" s="8" t="n">
        <v>0.5</v>
      </c>
      <c r="D7" s="8" t="n">
        <v>0.1</v>
      </c>
      <c r="E7" s="8" t="n">
        <v>0</v>
      </c>
    </row>
    <row r="8" customFormat="false" ht="15" hidden="false" customHeight="true" outlineLevel="0" collapsed="false">
      <c r="A8" s="6" t="n">
        <v>4</v>
      </c>
      <c r="B8" s="7" t="s">
        <v>15</v>
      </c>
      <c r="C8" s="8" t="n">
        <v>0.9</v>
      </c>
      <c r="D8" s="8" t="n">
        <v>0.2</v>
      </c>
      <c r="E8" s="8" t="n">
        <v>0.1</v>
      </c>
    </row>
    <row r="9" customFormat="false" ht="15" hidden="false" customHeight="true" outlineLevel="0" collapsed="false">
      <c r="A9" s="6" t="n">
        <v>5</v>
      </c>
      <c r="B9" s="7" t="s">
        <v>16</v>
      </c>
      <c r="C9" s="8" t="n">
        <v>0.9</v>
      </c>
      <c r="D9" s="8" t="n">
        <v>0.3</v>
      </c>
      <c r="E9" s="8" t="n">
        <v>0.1</v>
      </c>
    </row>
    <row r="10" customFormat="false" ht="15" hidden="false" customHeight="true" outlineLevel="0" collapsed="false">
      <c r="A10" s="6" t="n">
        <v>6</v>
      </c>
      <c r="B10" s="7" t="s">
        <v>17</v>
      </c>
      <c r="C10" s="8" t="n">
        <v>0</v>
      </c>
      <c r="D10" s="8" t="n">
        <v>0.6</v>
      </c>
      <c r="E10" s="8" t="n">
        <v>0</v>
      </c>
    </row>
    <row r="11" customFormat="false" ht="15" hidden="false" customHeight="true" outlineLevel="0" collapsed="false">
      <c r="A11" s="6" t="n">
        <v>7</v>
      </c>
      <c r="B11" s="7" t="s">
        <v>18</v>
      </c>
      <c r="C11" s="8" t="n">
        <v>0.7</v>
      </c>
      <c r="D11" s="8" t="n">
        <v>0.8</v>
      </c>
      <c r="E11" s="8" t="n">
        <v>0</v>
      </c>
    </row>
    <row r="12" customFormat="false" ht="15" hidden="false" customHeight="true" outlineLevel="0" collapsed="false">
      <c r="A12" s="6" t="n">
        <v>8</v>
      </c>
      <c r="B12" s="7" t="s">
        <v>19</v>
      </c>
      <c r="C12" s="8" t="n">
        <v>0</v>
      </c>
      <c r="D12" s="8" t="n">
        <v>0.8</v>
      </c>
      <c r="E12" s="8" t="n">
        <v>0</v>
      </c>
    </row>
    <row r="13" customFormat="false" ht="15" hidden="false" customHeight="true" outlineLevel="0" collapsed="false">
      <c r="A13" s="6" t="n">
        <v>9</v>
      </c>
      <c r="B13" s="7" t="s">
        <v>20</v>
      </c>
      <c r="C13" s="8" t="n">
        <v>0.1</v>
      </c>
      <c r="D13" s="8" t="n">
        <v>0.1</v>
      </c>
      <c r="E13" s="8" t="n">
        <v>0.1</v>
      </c>
    </row>
    <row r="14" customFormat="false" ht="15" hidden="false" customHeight="true" outlineLevel="0" collapsed="false">
      <c r="A14" s="6" t="n">
        <v>10</v>
      </c>
      <c r="B14" s="7" t="s">
        <v>21</v>
      </c>
      <c r="C14" s="8" t="n">
        <v>0</v>
      </c>
      <c r="D14" s="8" t="n">
        <v>0.1</v>
      </c>
      <c r="E14" s="8" t="n">
        <v>0.9</v>
      </c>
    </row>
    <row r="15" customFormat="false" ht="15" hidden="false" customHeight="true" outlineLevel="0" collapsed="false">
      <c r="A15" s="6" t="n">
        <v>11</v>
      </c>
      <c r="B15" s="7" t="s">
        <v>22</v>
      </c>
      <c r="C15" s="8" t="n">
        <v>0</v>
      </c>
      <c r="D15" s="8" t="n">
        <v>0.1</v>
      </c>
      <c r="E15" s="8" t="n"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4" min="2" style="1" width="11"/>
    <col collapsed="false" customWidth="true" hidden="false" outlineLevel="0" max="6" min="5" style="1" width="13"/>
    <col collapsed="false" customWidth="true" hidden="false" outlineLevel="0" max="7" min="7" style="1" width="10"/>
    <col collapsed="false" customWidth="true" hidden="false" outlineLevel="0" max="10" min="8" style="1" width="14"/>
  </cols>
  <sheetData>
    <row r="1" customFormat="false" ht="17.25" hidden="false" customHeight="true" outlineLevel="0" collapsed="false">
      <c r="A1" s="2" t="s">
        <v>23</v>
      </c>
    </row>
    <row r="2" customFormat="false" ht="15" hidden="false" customHeight="true" outlineLevel="0" collapsed="false">
      <c r="A2" s="3" t="s">
        <v>24</v>
      </c>
    </row>
    <row r="4" customFormat="false" ht="15" hidden="false" customHeight="true" outlineLevel="0" collapsed="false">
      <c r="A4" s="12" t="s">
        <v>25</v>
      </c>
    </row>
    <row r="5" customFormat="false" ht="45" hidden="false" customHeight="true" outlineLevel="0" collapsed="false">
      <c r="A5" s="4" t="s">
        <v>26</v>
      </c>
      <c r="B5" s="4" t="s">
        <v>4</v>
      </c>
      <c r="C5" s="4" t="s">
        <v>5</v>
      </c>
      <c r="D5" s="4" t="s">
        <v>6</v>
      </c>
      <c r="E5" s="4" t="s">
        <v>27</v>
      </c>
      <c r="F5" s="4" t="s">
        <v>28</v>
      </c>
      <c r="G5" s="4" t="s">
        <v>29</v>
      </c>
      <c r="H5" s="4" t="s">
        <v>30</v>
      </c>
      <c r="I5" s="4" t="s">
        <v>31</v>
      </c>
      <c r="J5" s="4" t="s">
        <v>32</v>
      </c>
    </row>
    <row r="6" customFormat="false" ht="15" hidden="false" customHeight="true" outlineLevel="0" collapsed="false">
      <c r="A6" s="7" t="s">
        <v>9</v>
      </c>
      <c r="B6" s="13" t="n">
        <f aca="false">INDEX(Vocabulary!$C$4:$C$15,MATCH($A6,Vocabulary!$B$4:$B$15,0))</f>
        <v>0</v>
      </c>
      <c r="C6" s="13" t="n">
        <f aca="false">INDEX(Vocabulary!$D$4:$D$15,MATCH($A6,Vocabulary!$B$4:$B$15,0))</f>
        <v>0.1</v>
      </c>
      <c r="D6" s="13" t="n">
        <f aca="false">INDEX(Vocabulary!$E$4:$E$15,MATCH($A6,Vocabulary!$B$4:$B$15,0))</f>
        <v>0.9</v>
      </c>
      <c r="E6" s="14" t="n">
        <f aca="false">SUMPRODUCT($B6:$D6,$B$9:$D$9)</f>
        <v>0.01</v>
      </c>
      <c r="F6" s="14" t="n">
        <f aca="false">EXP(Vocabulary!$H$4*E6)</f>
        <v>1.10517091807565</v>
      </c>
      <c r="G6" s="15" t="n">
        <f aca="false">F6/SUM($F$6:$F$9)</f>
        <v>0.0220484667337933</v>
      </c>
      <c r="H6" s="14" t="n">
        <f aca="false">$G6*B6</f>
        <v>0</v>
      </c>
      <c r="I6" s="14" t="n">
        <f aca="false">$G6*C6</f>
        <v>0.00220484667337933</v>
      </c>
      <c r="J6" s="14" t="n">
        <f aca="false">$G6*D6</f>
        <v>0.019843620060414</v>
      </c>
    </row>
    <row r="7" customFormat="false" ht="15" hidden="false" customHeight="true" outlineLevel="0" collapsed="false">
      <c r="A7" s="7" t="s">
        <v>11</v>
      </c>
      <c r="B7" s="13" t="n">
        <f aca="false">INDEX(Vocabulary!$C$4:$C$15,MATCH($A7,Vocabulary!$B$4:$B$15,0))</f>
        <v>0.3</v>
      </c>
      <c r="C7" s="13" t="n">
        <f aca="false">INDEX(Vocabulary!$D$4:$D$15,MATCH($A7,Vocabulary!$B$4:$B$15,0))</f>
        <v>0.9</v>
      </c>
      <c r="D7" s="13" t="n">
        <f aca="false">INDEX(Vocabulary!$E$4:$E$15,MATCH($A7,Vocabulary!$B$4:$B$15,0))</f>
        <v>0</v>
      </c>
      <c r="E7" s="14" t="n">
        <f aca="false">SUMPRODUCT($B7:$D7,$B$9:$D$9)</f>
        <v>0.24</v>
      </c>
      <c r="F7" s="14" t="n">
        <f aca="false">EXP(Vocabulary!$H$4*E7)</f>
        <v>11.0231763806416</v>
      </c>
      <c r="G7" s="15" t="n">
        <f aca="false">F7/SUM($F$6:$F$9)</f>
        <v>0.219915430051767</v>
      </c>
      <c r="H7" s="14" t="n">
        <f aca="false">$G7*B7</f>
        <v>0.0659746290155302</v>
      </c>
      <c r="I7" s="14" t="n">
        <f aca="false">$G7*C7</f>
        <v>0.197923887046591</v>
      </c>
      <c r="J7" s="14" t="n">
        <f aca="false">$G7*D7</f>
        <v>0</v>
      </c>
    </row>
    <row r="8" customFormat="false" ht="15" hidden="false" customHeight="true" outlineLevel="0" collapsed="false">
      <c r="A8" s="7" t="s">
        <v>13</v>
      </c>
      <c r="B8" s="13" t="n">
        <f aca="false">INDEX(Vocabulary!$C$4:$C$15,MATCH($A8,Vocabulary!$B$4:$B$15,0))</f>
        <v>0.6</v>
      </c>
      <c r="C8" s="13" t="n">
        <f aca="false">INDEX(Vocabulary!$D$4:$D$15,MATCH($A8,Vocabulary!$B$4:$B$15,0))</f>
        <v>0.2</v>
      </c>
      <c r="D8" s="13" t="n">
        <f aca="false">INDEX(Vocabulary!$E$4:$E$15,MATCH($A8,Vocabulary!$B$4:$B$15,0))</f>
        <v>0</v>
      </c>
      <c r="E8" s="14" t="n">
        <f aca="false">SUMPRODUCT($B8:$D8,$B$9:$D$9)</f>
        <v>0.32</v>
      </c>
      <c r="F8" s="14" t="n">
        <f aca="false">EXP(Vocabulary!$H$4*E8)</f>
        <v>24.5325301971094</v>
      </c>
      <c r="G8" s="15" t="n">
        <f aca="false">F8/SUM($F$6:$F$9)</f>
        <v>0.489430790387231</v>
      </c>
      <c r="H8" s="14" t="n">
        <f aca="false">$G8*B8</f>
        <v>0.293658474232338</v>
      </c>
      <c r="I8" s="14" t="n">
        <f aca="false">$G8*C8</f>
        <v>0.0978861580774462</v>
      </c>
      <c r="J8" s="14" t="n">
        <f aca="false">$G8*D8</f>
        <v>0</v>
      </c>
    </row>
    <row r="9" customFormat="false" ht="15" hidden="false" customHeight="true" outlineLevel="0" collapsed="false">
      <c r="A9" s="7" t="s">
        <v>14</v>
      </c>
      <c r="B9" s="13" t="n">
        <f aca="false">INDEX(Vocabulary!$C$4:$C$15,MATCH($A9,Vocabulary!$B$4:$B$15,0))</f>
        <v>0.5</v>
      </c>
      <c r="C9" s="13" t="n">
        <f aca="false">INDEX(Vocabulary!$D$4:$D$15,MATCH($A9,Vocabulary!$B$4:$B$15,0))</f>
        <v>0.1</v>
      </c>
      <c r="D9" s="13" t="n">
        <f aca="false">INDEX(Vocabulary!$E$4:$E$15,MATCH($A9,Vocabulary!$B$4:$B$15,0))</f>
        <v>0</v>
      </c>
      <c r="E9" s="14" t="n">
        <f aca="false">SUMPRODUCT($B9:$D9,$B$9:$D$9)</f>
        <v>0.26</v>
      </c>
      <c r="F9" s="14" t="n">
        <f aca="false">EXP(Vocabulary!$H$4*E9)</f>
        <v>13.4637380350017</v>
      </c>
      <c r="G9" s="15" t="n">
        <f aca="false">F9/SUM($F$6:$F$9)</f>
        <v>0.268605312827209</v>
      </c>
      <c r="H9" s="14" t="n">
        <f aca="false">$G9*B9</f>
        <v>0.134302656413604</v>
      </c>
      <c r="I9" s="14" t="n">
        <f aca="false">$G9*C9</f>
        <v>0.0268605312827209</v>
      </c>
      <c r="J9" s="14" t="n">
        <f aca="false">$G9*D9</f>
        <v>0</v>
      </c>
    </row>
    <row r="10" customFormat="false" ht="15" hidden="false" customHeight="true" outlineLevel="0" collapsed="false">
      <c r="E10" s="16" t="s">
        <v>33</v>
      </c>
      <c r="F10" s="16"/>
      <c r="G10" s="16"/>
      <c r="H10" s="14" t="n">
        <f aca="false">SUM(H6:H9)</f>
        <v>0.493935759661473</v>
      </c>
      <c r="I10" s="14" t="n">
        <f aca="false">SUM(I6:I9)</f>
        <v>0.324875423080137</v>
      </c>
      <c r="J10" s="14" t="n">
        <f aca="false">SUM(J6:J9)</f>
        <v>0.019843620060414</v>
      </c>
    </row>
    <row r="11" customFormat="false" ht="15" hidden="false" customHeight="true" outlineLevel="0" collapsed="false">
      <c r="E11" s="16" t="s">
        <v>34</v>
      </c>
      <c r="F11" s="16"/>
      <c r="G11" s="16"/>
      <c r="H11" s="14" t="n">
        <f aca="false">B9</f>
        <v>0.5</v>
      </c>
      <c r="I11" s="14" t="n">
        <f aca="false">C9</f>
        <v>0.1</v>
      </c>
      <c r="J11" s="14" t="n">
        <f aca="false">D9</f>
        <v>0</v>
      </c>
    </row>
    <row r="12" customFormat="false" ht="15" hidden="false" customHeight="true" outlineLevel="0" collapsed="false">
      <c r="E12" s="17" t="s">
        <v>35</v>
      </c>
      <c r="F12" s="17"/>
      <c r="G12" s="17"/>
      <c r="H12" s="14" t="n">
        <f aca="false">H10+H11</f>
        <v>0.993935759661473</v>
      </c>
      <c r="I12" s="14" t="n">
        <f aca="false">I10+I11</f>
        <v>0.424875423080137</v>
      </c>
      <c r="J12" s="14" t="n">
        <f aca="false">J10+J11</f>
        <v>0.019843620060414</v>
      </c>
    </row>
    <row r="13" customFormat="false" ht="26.25" hidden="false" customHeight="true" outlineLevel="0" collapsed="false">
      <c r="E13" s="17" t="s">
        <v>36</v>
      </c>
      <c r="F13" s="17"/>
      <c r="G13" s="17"/>
      <c r="H13" s="18" t="n">
        <f aca="false">ROUND(H12,1)</f>
        <v>1</v>
      </c>
      <c r="I13" s="18" t="n">
        <f aca="false">ROUND(I12,1)</f>
        <v>0.4</v>
      </c>
      <c r="J13" s="18" t="n">
        <f aca="false">ROUND(J12,1)</f>
        <v>0</v>
      </c>
    </row>
    <row r="16" customFormat="false" ht="15" hidden="false" customHeight="true" outlineLevel="0" collapsed="false">
      <c r="A16" s="12" t="s">
        <v>37</v>
      </c>
    </row>
    <row r="17" customFormat="false" ht="45" hidden="false" customHeight="true" outlineLevel="0" collapsed="false">
      <c r="A17" s="4" t="s">
        <v>26</v>
      </c>
      <c r="B17" s="4" t="s">
        <v>4</v>
      </c>
      <c r="C17" s="4" t="s">
        <v>5</v>
      </c>
      <c r="D17" s="4" t="s">
        <v>6</v>
      </c>
      <c r="E17" s="4" t="s">
        <v>27</v>
      </c>
      <c r="F17" s="4" t="s">
        <v>28</v>
      </c>
      <c r="G17" s="4" t="s">
        <v>29</v>
      </c>
      <c r="H17" s="4" t="s">
        <v>30</v>
      </c>
      <c r="I17" s="4" t="s">
        <v>31</v>
      </c>
      <c r="J17" s="4" t="s">
        <v>32</v>
      </c>
    </row>
    <row r="18" customFormat="false" ht="15" hidden="false" customHeight="true" outlineLevel="0" collapsed="false">
      <c r="A18" s="7" t="s">
        <v>9</v>
      </c>
      <c r="B18" s="13" t="n">
        <f aca="false">INDEX(Vocabulary!$C$4:$C$15,MATCH($A18,Vocabulary!$B$4:$B$15,0))</f>
        <v>0</v>
      </c>
      <c r="C18" s="13" t="n">
        <f aca="false">INDEX(Vocabulary!$D$4:$D$15,MATCH($A18,Vocabulary!$B$4:$B$15,0))</f>
        <v>0.1</v>
      </c>
      <c r="D18" s="13" t="n">
        <f aca="false">INDEX(Vocabulary!$E$4:$E$15,MATCH($A18,Vocabulary!$B$4:$B$15,0))</f>
        <v>0.9</v>
      </c>
      <c r="E18" s="14" t="n">
        <f aca="false">SUMPRODUCT($B18:$D18,$B$21:$D$21)</f>
        <v>0.06</v>
      </c>
      <c r="F18" s="14" t="n">
        <f aca="false">EXP(Vocabulary!$H$4*E18)</f>
        <v>1.82211880039051</v>
      </c>
      <c r="G18" s="15" t="n">
        <f aca="false">F18/SUM($F$18:$F$21)</f>
        <v>0.00696398449306209</v>
      </c>
      <c r="H18" s="14" t="n">
        <f aca="false">$G18*B18</f>
        <v>0</v>
      </c>
      <c r="I18" s="14" t="n">
        <f aca="false">$G18*C18</f>
        <v>0.000696398449306209</v>
      </c>
      <c r="J18" s="14" t="n">
        <f aca="false">$G18*D18</f>
        <v>0.00626758604375589</v>
      </c>
    </row>
    <row r="19" customFormat="false" ht="15" hidden="false" customHeight="true" outlineLevel="0" collapsed="false">
      <c r="A19" s="7" t="s">
        <v>11</v>
      </c>
      <c r="B19" s="13" t="n">
        <f aca="false">INDEX(Vocabulary!$C$4:$C$15,MATCH($A19,Vocabulary!$B$4:$B$15,0))</f>
        <v>0.3</v>
      </c>
      <c r="C19" s="13" t="n">
        <f aca="false">INDEX(Vocabulary!$D$4:$D$15,MATCH($A19,Vocabulary!$B$4:$B$15,0))</f>
        <v>0.9</v>
      </c>
      <c r="D19" s="13" t="n">
        <f aca="false">INDEX(Vocabulary!$E$4:$E$15,MATCH($A19,Vocabulary!$B$4:$B$15,0))</f>
        <v>0</v>
      </c>
      <c r="E19" s="14" t="n">
        <f aca="false">SUMPRODUCT($B19:$D19,$B$21:$D$21)</f>
        <v>0.54</v>
      </c>
      <c r="F19" s="14" t="n">
        <f aca="false">EXP(Vocabulary!$H$4*E19)</f>
        <v>221.406416204187</v>
      </c>
      <c r="G19" s="15" t="n">
        <f aca="false">F19/SUM($F$18:$F$21)</f>
        <v>0.846196663345971</v>
      </c>
      <c r="H19" s="14" t="n">
        <f aca="false">$G19*B19</f>
        <v>0.253858999003791</v>
      </c>
      <c r="I19" s="14" t="n">
        <f aca="false">$G19*C19</f>
        <v>0.761576997011374</v>
      </c>
      <c r="J19" s="14" t="n">
        <f aca="false">$G19*D19</f>
        <v>0</v>
      </c>
    </row>
    <row r="20" customFormat="false" ht="15" hidden="false" customHeight="true" outlineLevel="0" collapsed="false">
      <c r="A20" s="7" t="s">
        <v>20</v>
      </c>
      <c r="B20" s="13" t="n">
        <f aca="false">INDEX(Vocabulary!$C$4:$C$15,MATCH($A20,Vocabulary!$B$4:$B$15,0))</f>
        <v>0.1</v>
      </c>
      <c r="C20" s="13" t="n">
        <f aca="false">INDEX(Vocabulary!$D$4:$D$15,MATCH($A20,Vocabulary!$B$4:$B$15,0))</f>
        <v>0.1</v>
      </c>
      <c r="D20" s="13" t="n">
        <f aca="false">INDEX(Vocabulary!$E$4:$E$15,MATCH($A20,Vocabulary!$B$4:$B$15,0))</f>
        <v>0.1</v>
      </c>
      <c r="E20" s="14" t="n">
        <f aca="false">SUMPRODUCT($B20:$D20,$B$21:$D$21)</f>
        <v>0.06</v>
      </c>
      <c r="F20" s="14" t="n">
        <f aca="false">EXP(Vocabulary!$H$4*E20)</f>
        <v>1.82211880039051</v>
      </c>
      <c r="G20" s="15" t="n">
        <f aca="false">F20/SUM($F$18:$F$21)</f>
        <v>0.00696398449306209</v>
      </c>
      <c r="H20" s="14" t="n">
        <f aca="false">$G20*B20</f>
        <v>0.000696398449306209</v>
      </c>
      <c r="I20" s="14" t="n">
        <f aca="false">$G20*C20</f>
        <v>0.000696398449306209</v>
      </c>
      <c r="J20" s="14" t="n">
        <f aca="false">$G20*D20</f>
        <v>0.000696398449306209</v>
      </c>
    </row>
    <row r="21" customFormat="false" ht="15" hidden="false" customHeight="true" outlineLevel="0" collapsed="false">
      <c r="A21" s="7" t="s">
        <v>17</v>
      </c>
      <c r="B21" s="13" t="n">
        <f aca="false">INDEX(Vocabulary!$C$4:$C$15,MATCH($A21,Vocabulary!$B$4:$B$15,0))</f>
        <v>0</v>
      </c>
      <c r="C21" s="13" t="n">
        <f aca="false">INDEX(Vocabulary!$D$4:$D$15,MATCH($A21,Vocabulary!$B$4:$B$15,0))</f>
        <v>0.6</v>
      </c>
      <c r="D21" s="13" t="n">
        <f aca="false">INDEX(Vocabulary!$E$4:$E$15,MATCH($A21,Vocabulary!$B$4:$B$15,0))</f>
        <v>0</v>
      </c>
      <c r="E21" s="14" t="n">
        <f aca="false">SUMPRODUCT($B21:$D21,$B$21:$D$21)</f>
        <v>0.36</v>
      </c>
      <c r="F21" s="14" t="n">
        <f aca="false">EXP(Vocabulary!$H$4*E21)</f>
        <v>36.598234443678</v>
      </c>
      <c r="G21" s="15" t="n">
        <f aca="false">F21/SUM($F$18:$F$21)</f>
        <v>0.139875367667905</v>
      </c>
      <c r="H21" s="14" t="n">
        <f aca="false">$G21*B21</f>
        <v>0</v>
      </c>
      <c r="I21" s="14" t="n">
        <f aca="false">$G21*C21</f>
        <v>0.083925220600743</v>
      </c>
      <c r="J21" s="14" t="n">
        <f aca="false">$G21*D21</f>
        <v>0</v>
      </c>
    </row>
    <row r="22" customFormat="false" ht="15" hidden="false" customHeight="true" outlineLevel="0" collapsed="false">
      <c r="E22" s="16" t="s">
        <v>33</v>
      </c>
      <c r="F22" s="16"/>
      <c r="G22" s="16"/>
      <c r="H22" s="14" t="n">
        <f aca="false">SUM(H18:H21)</f>
        <v>0.254555397453097</v>
      </c>
      <c r="I22" s="14" t="n">
        <f aca="false">SUM(I18:I21)</f>
        <v>0.846895014510729</v>
      </c>
      <c r="J22" s="14" t="n">
        <f aca="false">SUM(J18:J21)</f>
        <v>0.00696398449306209</v>
      </c>
    </row>
    <row r="23" customFormat="false" ht="15" hidden="false" customHeight="true" outlineLevel="0" collapsed="false">
      <c r="E23" s="16" t="s">
        <v>34</v>
      </c>
      <c r="F23" s="16"/>
      <c r="G23" s="16"/>
      <c r="H23" s="14" t="n">
        <f aca="false">B21</f>
        <v>0</v>
      </c>
      <c r="I23" s="14" t="n">
        <f aca="false">C21</f>
        <v>0.6</v>
      </c>
      <c r="J23" s="14" t="n">
        <f aca="false">D21</f>
        <v>0</v>
      </c>
    </row>
    <row r="24" customFormat="false" ht="15" hidden="false" customHeight="true" outlineLevel="0" collapsed="false">
      <c r="E24" s="17" t="s">
        <v>35</v>
      </c>
      <c r="F24" s="17"/>
      <c r="G24" s="17"/>
      <c r="H24" s="14" t="n">
        <f aca="false">H22+H23</f>
        <v>0.254555397453097</v>
      </c>
      <c r="I24" s="14" t="n">
        <f aca="false">I22+I23</f>
        <v>1.44689501451073</v>
      </c>
      <c r="J24" s="14" t="n">
        <f aca="false">J22+J23</f>
        <v>0.00696398449306209</v>
      </c>
    </row>
    <row r="25" customFormat="false" ht="26.25" hidden="false" customHeight="true" outlineLevel="0" collapsed="false">
      <c r="E25" s="17" t="s">
        <v>36</v>
      </c>
      <c r="F25" s="17"/>
      <c r="G25" s="17"/>
      <c r="H25" s="18" t="n">
        <f aca="false">ROUND(H24,1)</f>
        <v>0.3</v>
      </c>
      <c r="I25" s="18" t="n">
        <f aca="false">ROUND(I24,1)</f>
        <v>1.4</v>
      </c>
      <c r="J25" s="18" t="n">
        <f aca="false">ROUND(J24,1)</f>
        <v>0</v>
      </c>
    </row>
  </sheetData>
  <mergeCells count="8">
    <mergeCell ref="E10:G10"/>
    <mergeCell ref="E11:G11"/>
    <mergeCell ref="E12:G12"/>
    <mergeCell ref="E13:G13"/>
    <mergeCell ref="E22:G22"/>
    <mergeCell ref="E23:G23"/>
    <mergeCell ref="E24:G24"/>
    <mergeCell ref="E25:G25"/>
  </mergeCells>
  <dataValidations count="1">
    <dataValidation allowBlank="false" errorStyle="stop" operator="between" showDropDown="false" showErrorMessage="false" showInputMessage="false" sqref="A6:A9 A18:A21" type="list">
      <formula1>Vocabulary!$B$4:$B$15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4" min="2" style="1" width="11"/>
    <col collapsed="false" customWidth="true" hidden="false" outlineLevel="0" max="6" min="5" style="1" width="13"/>
    <col collapsed="false" customWidth="true" hidden="false" outlineLevel="0" max="7" min="7" style="1" width="14"/>
  </cols>
  <sheetData>
    <row r="1" customFormat="false" ht="17.25" hidden="false" customHeight="true" outlineLevel="0" collapsed="false">
      <c r="A1" s="2" t="s">
        <v>38</v>
      </c>
    </row>
    <row r="2" customFormat="false" ht="15" hidden="false" customHeight="true" outlineLevel="0" collapsed="false">
      <c r="A2" s="3" t="s">
        <v>39</v>
      </c>
    </row>
    <row r="4" customFormat="false" ht="15" hidden="false" customHeight="true" outlineLevel="0" collapsed="false">
      <c r="A4" s="4" t="s">
        <v>40</v>
      </c>
      <c r="B4" s="4" t="s">
        <v>4</v>
      </c>
      <c r="C4" s="4" t="s">
        <v>5</v>
      </c>
      <c r="D4" s="4" t="s">
        <v>6</v>
      </c>
    </row>
    <row r="5" customFormat="false" ht="26.25" hidden="false" customHeight="true" outlineLevel="0" collapsed="false">
      <c r="A5" s="9" t="s">
        <v>41</v>
      </c>
      <c r="B5" s="19" t="n">
        <f aca="false">Attention!H13</f>
        <v>1</v>
      </c>
      <c r="C5" s="19" t="n">
        <f aca="false">Attention!I13</f>
        <v>0.4</v>
      </c>
      <c r="D5" s="19" t="n">
        <f aca="false">Attention!J13</f>
        <v>0</v>
      </c>
    </row>
    <row r="6" customFormat="false" ht="26.25" hidden="false" customHeight="true" outlineLevel="0" collapsed="false">
      <c r="A6" s="9" t="s">
        <v>42</v>
      </c>
      <c r="B6" s="8" t="n">
        <v>-0.4</v>
      </c>
      <c r="C6" s="8" t="n">
        <v>0.4</v>
      </c>
      <c r="D6" s="8" t="n">
        <v>0</v>
      </c>
    </row>
    <row r="7" customFormat="false" ht="26.25" hidden="false" customHeight="true" outlineLevel="0" collapsed="false">
      <c r="A7" s="20" t="s">
        <v>43</v>
      </c>
      <c r="B7" s="18" t="n">
        <f aca="false">B5+B6</f>
        <v>0.6</v>
      </c>
      <c r="C7" s="18" t="n">
        <f aca="false">C5+C6</f>
        <v>0.8</v>
      </c>
      <c r="D7" s="18" t="n">
        <f aca="false">D5+D6</f>
        <v>0</v>
      </c>
    </row>
    <row r="9" customFormat="false" ht="45" hidden="false" customHeight="true" outlineLevel="0" collapsed="false">
      <c r="A9" s="4" t="s">
        <v>3</v>
      </c>
      <c r="B9" s="4" t="s">
        <v>4</v>
      </c>
      <c r="C9" s="4" t="s">
        <v>5</v>
      </c>
      <c r="D9" s="4" t="s">
        <v>6</v>
      </c>
      <c r="E9" s="4" t="s">
        <v>44</v>
      </c>
      <c r="F9" s="4" t="s">
        <v>28</v>
      </c>
      <c r="G9" s="4" t="s">
        <v>45</v>
      </c>
    </row>
    <row r="10" customFormat="false" ht="15" hidden="false" customHeight="true" outlineLevel="0" collapsed="false">
      <c r="A10" s="21" t="str">
        <f aca="false">Vocabulary!B4</f>
        <v>I</v>
      </c>
      <c r="B10" s="19" t="n">
        <f aca="false">Vocabulary!C4</f>
        <v>0</v>
      </c>
      <c r="C10" s="19" t="n">
        <f aca="false">Vocabulary!D4</f>
        <v>0.1</v>
      </c>
      <c r="D10" s="19" t="n">
        <f aca="false">Vocabulary!E4</f>
        <v>0.9</v>
      </c>
      <c r="E10" s="14" t="n">
        <f aca="false">SUMPRODUCT(B10:D10,$B$7:$D$7)</f>
        <v>0.08</v>
      </c>
      <c r="F10" s="14" t="n">
        <f aca="false">EXP(Vocabulary!$H$4*E10)</f>
        <v>2.22554092849247</v>
      </c>
      <c r="G10" s="22" t="n">
        <f aca="false">F10/SUM($F$10:$F$21)</f>
        <v>4.22021762059606E-005</v>
      </c>
    </row>
    <row r="11" customFormat="false" ht="15" hidden="false" customHeight="true" outlineLevel="0" collapsed="false">
      <c r="A11" s="21" t="str">
        <f aca="false">Vocabulary!B5</f>
        <v>␣speak</v>
      </c>
      <c r="B11" s="19" t="n">
        <f aca="false">Vocabulary!C5</f>
        <v>0.3</v>
      </c>
      <c r="C11" s="19" t="n">
        <f aca="false">Vocabulary!D5</f>
        <v>0.9</v>
      </c>
      <c r="D11" s="19" t="n">
        <f aca="false">Vocabulary!E5</f>
        <v>0</v>
      </c>
      <c r="E11" s="14" t="n">
        <f aca="false">SUMPRODUCT(B11:D11,$B$7:$D$7)</f>
        <v>0.9</v>
      </c>
      <c r="F11" s="14" t="n">
        <f aca="false">EXP(Vocabulary!$H$4*E11)</f>
        <v>8103.0839275754</v>
      </c>
      <c r="G11" s="22" t="n">
        <f aca="false">F11/SUM($F$10:$F$21)</f>
        <v>0.153656026427187</v>
      </c>
    </row>
    <row r="12" customFormat="false" ht="15" hidden="false" customHeight="true" outlineLevel="0" collapsed="false">
      <c r="A12" s="21" t="str">
        <f aca="false">Vocabulary!B6</f>
        <v>␣Esper</v>
      </c>
      <c r="B12" s="19" t="n">
        <f aca="false">Vocabulary!C6</f>
        <v>0.6</v>
      </c>
      <c r="C12" s="19" t="n">
        <f aca="false">Vocabulary!D6</f>
        <v>0.2</v>
      </c>
      <c r="D12" s="19" t="n">
        <f aca="false">Vocabulary!E6</f>
        <v>0</v>
      </c>
      <c r="E12" s="14" t="n">
        <f aca="false">SUMPRODUCT(B12:D12,$B$7:$D$7)</f>
        <v>0.52</v>
      </c>
      <c r="F12" s="14" t="n">
        <f aca="false">EXP(Vocabulary!$H$4*E12)</f>
        <v>181.272241875151</v>
      </c>
      <c r="G12" s="22" t="n">
        <f aca="false">F12/SUM($F$10:$F$21)</f>
        <v>0.00343740391152754</v>
      </c>
    </row>
    <row r="13" customFormat="false" ht="15" hidden="false" customHeight="true" outlineLevel="0" collapsed="false">
      <c r="A13" s="21" t="str">
        <f aca="false">Vocabulary!B7</f>
        <v>anto</v>
      </c>
      <c r="B13" s="19" t="n">
        <f aca="false">Vocabulary!C7</f>
        <v>0.5</v>
      </c>
      <c r="C13" s="19" t="n">
        <f aca="false">Vocabulary!D7</f>
        <v>0.1</v>
      </c>
      <c r="D13" s="19" t="n">
        <f aca="false">Vocabulary!E7</f>
        <v>0</v>
      </c>
      <c r="E13" s="14" t="n">
        <f aca="false">SUMPRODUCT(B13:D13,$B$7:$D$7)</f>
        <v>0.38</v>
      </c>
      <c r="F13" s="14" t="n">
        <f aca="false">EXP(Vocabulary!$H$4*E13)</f>
        <v>44.7011844933008</v>
      </c>
      <c r="G13" s="22" t="n">
        <f aca="false">F13/SUM($F$10:$F$21)</f>
        <v>0.000847653368423693</v>
      </c>
    </row>
    <row r="14" customFormat="false" ht="15" hidden="false" customHeight="true" outlineLevel="0" collapsed="false">
      <c r="A14" s="21" t="str">
        <f aca="false">Vocabulary!B8</f>
        <v>␣French</v>
      </c>
      <c r="B14" s="19" t="n">
        <f aca="false">Vocabulary!C8</f>
        <v>0.9</v>
      </c>
      <c r="C14" s="19" t="n">
        <f aca="false">Vocabulary!D8</f>
        <v>0.2</v>
      </c>
      <c r="D14" s="19" t="n">
        <f aca="false">Vocabulary!E8</f>
        <v>0.1</v>
      </c>
      <c r="E14" s="14" t="n">
        <f aca="false">SUMPRODUCT(B14:D14,$B$7:$D$7)</f>
        <v>0.7</v>
      </c>
      <c r="F14" s="14" t="n">
        <f aca="false">EXP(Vocabulary!$H$4*E14)</f>
        <v>1096.63315842846</v>
      </c>
      <c r="G14" s="22" t="n">
        <f aca="false">F14/SUM($F$10:$F$21)</f>
        <v>0.0207950818575357</v>
      </c>
    </row>
    <row r="15" customFormat="false" ht="15" hidden="false" customHeight="true" outlineLevel="0" collapsed="false">
      <c r="A15" s="21" t="str">
        <f aca="false">Vocabulary!B9</f>
        <v>␣English</v>
      </c>
      <c r="B15" s="19" t="n">
        <f aca="false">Vocabulary!C9</f>
        <v>0.9</v>
      </c>
      <c r="C15" s="19" t="n">
        <f aca="false">Vocabulary!D9</f>
        <v>0.3</v>
      </c>
      <c r="D15" s="19" t="n">
        <f aca="false">Vocabulary!E9</f>
        <v>0.1</v>
      </c>
      <c r="E15" s="14" t="n">
        <f aca="false">SUMPRODUCT(B15:D15,$B$7:$D$7)</f>
        <v>0.78</v>
      </c>
      <c r="F15" s="14" t="n">
        <f aca="false">EXP(Vocabulary!$H$4*E15)</f>
        <v>2440.6019776245</v>
      </c>
      <c r="G15" s="22" t="n">
        <f aca="false">F15/SUM($F$10:$F$21)</f>
        <v>0.0462803057852969</v>
      </c>
    </row>
    <row r="16" customFormat="false" ht="15" hidden="false" customHeight="true" outlineLevel="0" collapsed="false">
      <c r="A16" s="21" t="str">
        <f aca="false">Vocabulary!B10</f>
        <v>␣truth</v>
      </c>
      <c r="B16" s="19" t="n">
        <f aca="false">Vocabulary!C10</f>
        <v>0</v>
      </c>
      <c r="C16" s="19" t="n">
        <f aca="false">Vocabulary!D10</f>
        <v>0.6</v>
      </c>
      <c r="D16" s="19" t="n">
        <f aca="false">Vocabulary!E10</f>
        <v>0</v>
      </c>
      <c r="E16" s="14" t="n">
        <f aca="false">SUMPRODUCT(B16:D16,$B$7:$D$7)</f>
        <v>0.48</v>
      </c>
      <c r="F16" s="14" t="n">
        <f aca="false">EXP(Vocabulary!$H$4*E16)</f>
        <v>121.510417518735</v>
      </c>
      <c r="G16" s="22" t="n">
        <f aca="false">F16/SUM($F$10:$F$21)</f>
        <v>0.00230416074821822</v>
      </c>
    </row>
    <row r="17" customFormat="false" ht="15" hidden="false" customHeight="true" outlineLevel="0" collapsed="false">
      <c r="A17" s="21" t="str">
        <f aca="false">Vocabulary!B11</f>
        <v>␣fluently</v>
      </c>
      <c r="B17" s="19" t="n">
        <f aca="false">Vocabulary!C11</f>
        <v>0.7</v>
      </c>
      <c r="C17" s="19" t="n">
        <f aca="false">Vocabulary!D11</f>
        <v>0.8</v>
      </c>
      <c r="D17" s="19" t="n">
        <f aca="false">Vocabulary!E11</f>
        <v>0</v>
      </c>
      <c r="E17" s="14" t="n">
        <f aca="false">SUMPRODUCT(B17:D17,$B$7:$D$7)</f>
        <v>1.06</v>
      </c>
      <c r="F17" s="14" t="n">
        <f aca="false">EXP(Vocabulary!$H$4*E17)</f>
        <v>40134.8374308759</v>
      </c>
      <c r="G17" s="22" t="n">
        <f aca="false">F17/SUM($F$10:$F$21)</f>
        <v>0.761063281097568</v>
      </c>
    </row>
    <row r="18" customFormat="false" ht="15" hidden="false" customHeight="true" outlineLevel="0" collapsed="false">
      <c r="A18" s="21" t="str">
        <f aca="false">Vocabulary!B12</f>
        <v>␣loudly</v>
      </c>
      <c r="B18" s="19" t="n">
        <f aca="false">Vocabulary!C12</f>
        <v>0</v>
      </c>
      <c r="C18" s="19" t="n">
        <f aca="false">Vocabulary!D12</f>
        <v>0.8</v>
      </c>
      <c r="D18" s="19" t="n">
        <f aca="false">Vocabulary!E12</f>
        <v>0</v>
      </c>
      <c r="E18" s="14" t="n">
        <f aca="false">SUMPRODUCT(B18:D18,$B$7:$D$7)</f>
        <v>0.64</v>
      </c>
      <c r="F18" s="14" t="n">
        <f aca="false">EXP(Vocabulary!$H$4*E18)</f>
        <v>601.845037872083</v>
      </c>
      <c r="G18" s="22" t="n">
        <f aca="false">F18/SUM($F$10:$F$21)</f>
        <v>0.0114125828969434</v>
      </c>
    </row>
    <row r="19" customFormat="false" ht="15" hidden="false" customHeight="true" outlineLevel="0" collapsed="false">
      <c r="A19" s="21" t="str">
        <f aca="false">Vocabulary!B13</f>
        <v>␣the</v>
      </c>
      <c r="B19" s="19" t="n">
        <f aca="false">Vocabulary!C13</f>
        <v>0.1</v>
      </c>
      <c r="C19" s="19" t="n">
        <f aca="false">Vocabulary!D13</f>
        <v>0.1</v>
      </c>
      <c r="D19" s="19" t="n">
        <f aca="false">Vocabulary!E13</f>
        <v>0.1</v>
      </c>
      <c r="E19" s="14" t="n">
        <f aca="false">SUMPRODUCT(B19:D19,$B$7:$D$7)</f>
        <v>0.14</v>
      </c>
      <c r="F19" s="14" t="n">
        <f aca="false">EXP(Vocabulary!$H$4*E19)</f>
        <v>4.05519996684468</v>
      </c>
      <c r="G19" s="22" t="n">
        <f aca="false">F19/SUM($F$10:$F$21)</f>
        <v>7.68973786822738E-005</v>
      </c>
    </row>
    <row r="20" customFormat="false" ht="15" hidden="false" customHeight="true" outlineLevel="0" collapsed="false">
      <c r="A20" s="21" t="str">
        <f aca="false">Vocabulary!B14</f>
        <v>␣you</v>
      </c>
      <c r="B20" s="19" t="n">
        <f aca="false">Vocabulary!C14</f>
        <v>0</v>
      </c>
      <c r="C20" s="19" t="n">
        <f aca="false">Vocabulary!D14</f>
        <v>0.1</v>
      </c>
      <c r="D20" s="19" t="n">
        <f aca="false">Vocabulary!E14</f>
        <v>0.9</v>
      </c>
      <c r="E20" s="14" t="n">
        <f aca="false">SUMPRODUCT(B20:D20,$B$7:$D$7)</f>
        <v>0.08</v>
      </c>
      <c r="F20" s="14" t="n">
        <f aca="false">EXP(Vocabulary!$H$4*E20)</f>
        <v>2.22554092849247</v>
      </c>
      <c r="G20" s="22" t="n">
        <f aca="false">F20/SUM($F$10:$F$21)</f>
        <v>4.22021762059606E-005</v>
      </c>
    </row>
    <row r="21" customFormat="false" ht="15" hidden="false" customHeight="true" outlineLevel="0" collapsed="false">
      <c r="A21" s="21" t="str">
        <f aca="false">Vocabulary!B15</f>
        <v>.</v>
      </c>
      <c r="B21" s="19" t="n">
        <f aca="false">Vocabulary!C15</f>
        <v>0</v>
      </c>
      <c r="C21" s="19" t="n">
        <f aca="false">Vocabulary!D15</f>
        <v>0.1</v>
      </c>
      <c r="D21" s="19" t="n">
        <f aca="false">Vocabulary!E15</f>
        <v>0</v>
      </c>
      <c r="E21" s="14" t="n">
        <f aca="false">SUMPRODUCT(B21:D21,$B$7:$D$7)</f>
        <v>0.08</v>
      </c>
      <c r="F21" s="14" t="n">
        <f aca="false">EXP(Vocabulary!$H$4*E21)</f>
        <v>2.22554092849247</v>
      </c>
      <c r="G21" s="22" t="n">
        <f aca="false">F21/SUM($F$10:$F$21)</f>
        <v>4.22021762059606E-005</v>
      </c>
    </row>
    <row r="23" customFormat="false" ht="15" hidden="false" customHeight="true" outlineLevel="0" collapsed="false">
      <c r="A23" s="12" t="s">
        <v>46</v>
      </c>
      <c r="B23" s="23" t="str">
        <f aca="false">INDEX(A10:A21,MATCH(MAX(G10:G21),G10:G21,0))</f>
        <v>␣fluently</v>
      </c>
      <c r="C23" s="24" t="n">
        <f aca="false">MAX(G10:G21)</f>
        <v>0.761063281097568</v>
      </c>
    </row>
  </sheetData>
  <conditionalFormatting sqref="A10:G21">
    <cfRule type="expression" priority="2" aboveAverage="0" equalAverage="0" bottom="0" percent="0" rank="0" text="" dxfId="0">
      <formula>$G10=MAX($G$10:$G$21)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4"/>
    <col collapsed="false" customWidth="true" hidden="false" outlineLevel="0" max="4" min="2" style="1" width="12"/>
    <col collapsed="false" customWidth="true" hidden="false" outlineLevel="0" max="6" min="5" style="1" width="11"/>
    <col collapsed="false" customWidth="true" hidden="false" outlineLevel="0" max="7" min="7" style="1" width="12"/>
    <col collapsed="false" customWidth="true" hidden="false" outlineLevel="0" max="9" min="8" style="1" width="11"/>
    <col collapsed="false" customWidth="true" hidden="false" outlineLevel="0" max="10" min="10" style="1" width="12"/>
  </cols>
  <sheetData>
    <row r="1" customFormat="false" ht="17.25" hidden="false" customHeight="true" outlineLevel="0" collapsed="false">
      <c r="A1" s="2" t="s">
        <v>47</v>
      </c>
    </row>
    <row r="2" customFormat="false" ht="15" hidden="false" customHeight="true" outlineLevel="0" collapsed="false">
      <c r="A2" s="3" t="s">
        <v>48</v>
      </c>
    </row>
    <row r="4" customFormat="false" ht="26.25" hidden="false" customHeight="true" outlineLevel="0" collapsed="false">
      <c r="A4" s="9" t="s">
        <v>49</v>
      </c>
      <c r="B4" s="7" t="s">
        <v>18</v>
      </c>
    </row>
    <row r="5" customFormat="false" ht="15" hidden="false" customHeight="true" outlineLevel="0" collapsed="false">
      <c r="A5" s="9" t="s">
        <v>50</v>
      </c>
      <c r="B5" s="25" t="n">
        <v>0.5</v>
      </c>
      <c r="C5" s="3" t="s">
        <v>51</v>
      </c>
    </row>
    <row r="7" customFormat="false" ht="15" hidden="false" customHeight="true" outlineLevel="0" collapsed="false">
      <c r="A7" s="4" t="s">
        <v>40</v>
      </c>
      <c r="B7" s="4" t="s">
        <v>4</v>
      </c>
      <c r="C7" s="4" t="s">
        <v>5</v>
      </c>
      <c r="D7" s="4" t="s">
        <v>6</v>
      </c>
    </row>
    <row r="8" customFormat="false" ht="26.25" hidden="false" customHeight="true" outlineLevel="0" collapsed="false">
      <c r="A8" s="9" t="s">
        <v>52</v>
      </c>
      <c r="B8" s="13" t="n">
        <f aca="false">Attention!H13</f>
        <v>1</v>
      </c>
      <c r="C8" s="13" t="n">
        <f aca="false">Attention!I13</f>
        <v>0.4</v>
      </c>
      <c r="D8" s="13" t="n">
        <f aca="false">Attention!J13</f>
        <v>0</v>
      </c>
    </row>
    <row r="9" customFormat="false" ht="26.25" hidden="false" customHeight="true" outlineLevel="0" collapsed="false">
      <c r="A9" s="9" t="s">
        <v>53</v>
      </c>
      <c r="B9" s="14" t="n">
        <f aca="false">SUMPRODUCT($G$16:$G$27,B16:B27)</f>
        <v>0.815663067602819</v>
      </c>
      <c r="C9" s="14" t="n">
        <f aca="false">SUMPRODUCT($G$16:$G$27,C16:C27)</f>
        <v>0.462317761151859</v>
      </c>
      <c r="D9" s="14" t="n">
        <f aca="false">SUMPRODUCT($G$16:$G$27,D16:D27)</f>
        <v>0.0609828069727693</v>
      </c>
    </row>
    <row r="10" customFormat="false" ht="15" hidden="false" customHeight="true" outlineLevel="0" collapsed="false">
      <c r="A10" s="9" t="s">
        <v>54</v>
      </c>
      <c r="B10" s="13" t="n">
        <f aca="false">INDEX(Vocabulary!$C$4:$C$15,MATCH($B$4,Vocabulary!$B$4:$B$15,0))</f>
        <v>0.7</v>
      </c>
      <c r="C10" s="13" t="n">
        <f aca="false">INDEX(Vocabulary!$D$4:$D$15,MATCH($B$4,Vocabulary!$B$4:$B$15,0))</f>
        <v>0.8</v>
      </c>
      <c r="D10" s="13" t="n">
        <f aca="false">INDEX(Vocabulary!$E$4:$E$15,MATCH($B$4,Vocabulary!$B$4:$B$15,0))</f>
        <v>0</v>
      </c>
    </row>
    <row r="11" customFormat="false" ht="15" hidden="false" customHeight="true" outlineLevel="0" collapsed="false">
      <c r="A11" s="20" t="s">
        <v>55</v>
      </c>
      <c r="B11" s="26" t="n">
        <f aca="false">B10-B9</f>
        <v>-0.115663067602819</v>
      </c>
      <c r="C11" s="26" t="n">
        <f aca="false">C10-C9</f>
        <v>0.337682238848141</v>
      </c>
      <c r="D11" s="26" t="n">
        <f aca="false">D10-D9</f>
        <v>-0.0609828069727693</v>
      </c>
    </row>
    <row r="12" customFormat="false" ht="26.25" hidden="false" customHeight="true" outlineLevel="0" collapsed="false">
      <c r="A12" s="20" t="s">
        <v>56</v>
      </c>
      <c r="B12" s="26" t="n">
        <f aca="false">B8+$B$5*B11</f>
        <v>0.94216846619859</v>
      </c>
      <c r="C12" s="26" t="n">
        <f aca="false">C8+$B$5*C11</f>
        <v>0.568841119424071</v>
      </c>
      <c r="D12" s="26" t="n">
        <f aca="false">D8+$B$5*D11</f>
        <v>-0.0304914034863847</v>
      </c>
    </row>
    <row r="15" customFormat="false" ht="30" hidden="false" customHeight="true" outlineLevel="0" collapsed="false">
      <c r="A15" s="4" t="s">
        <v>3</v>
      </c>
      <c r="B15" s="4" t="s">
        <v>4</v>
      </c>
      <c r="C15" s="4" t="s">
        <v>5</v>
      </c>
      <c r="D15" s="4" t="s">
        <v>6</v>
      </c>
      <c r="E15" s="4" t="s">
        <v>57</v>
      </c>
      <c r="F15" s="4" t="s">
        <v>58</v>
      </c>
      <c r="G15" s="4" t="s">
        <v>59</v>
      </c>
      <c r="H15" s="4" t="s">
        <v>60</v>
      </c>
      <c r="I15" s="4" t="s">
        <v>61</v>
      </c>
      <c r="J15" s="4" t="s">
        <v>62</v>
      </c>
    </row>
    <row r="16" customFormat="false" ht="15" hidden="false" customHeight="true" outlineLevel="0" collapsed="false">
      <c r="A16" s="21" t="str">
        <f aca="false">Vocabulary!B4</f>
        <v>I</v>
      </c>
      <c r="B16" s="19" t="n">
        <f aca="false">Vocabulary!C4</f>
        <v>0</v>
      </c>
      <c r="C16" s="19" t="n">
        <f aca="false">Vocabulary!D4</f>
        <v>0.1</v>
      </c>
      <c r="D16" s="19" t="n">
        <f aca="false">Vocabulary!E4</f>
        <v>0.9</v>
      </c>
      <c r="E16" s="14" t="n">
        <f aca="false">SUMPRODUCT(B16:D16,$B$8:$D$8)</f>
        <v>0.04</v>
      </c>
      <c r="F16" s="14" t="n">
        <f aca="false">EXP(Vocabulary!$H$4*E16)</f>
        <v>1.49182469764127</v>
      </c>
      <c r="G16" s="22" t="n">
        <f aca="false">F16/SUM($F$16:$F$27)</f>
        <v>2.02312718383216E-005</v>
      </c>
      <c r="H16" s="14" t="n">
        <f aca="false">SUMPRODUCT(B16:D16,$B$12:$D$12)</f>
        <v>0.0294418488046609</v>
      </c>
      <c r="I16" s="14" t="n">
        <f aca="false">EXP(Vocabulary!$H$4*H16)</f>
        <v>1.34234554170299</v>
      </c>
      <c r="J16" s="22" t="n">
        <f aca="false">I16/SUM($I$16:$I$27)</f>
        <v>1.18135857782389E-005</v>
      </c>
    </row>
    <row r="17" customFormat="false" ht="15" hidden="false" customHeight="true" outlineLevel="0" collapsed="false">
      <c r="A17" s="21" t="str">
        <f aca="false">Vocabulary!B5</f>
        <v>␣speak</v>
      </c>
      <c r="B17" s="19" t="n">
        <f aca="false">Vocabulary!C5</f>
        <v>0.3</v>
      </c>
      <c r="C17" s="19" t="n">
        <f aca="false">Vocabulary!D5</f>
        <v>0.9</v>
      </c>
      <c r="D17" s="19" t="n">
        <f aca="false">Vocabulary!E5</f>
        <v>0</v>
      </c>
      <c r="E17" s="14" t="n">
        <f aca="false">SUMPRODUCT(B17:D17,$B$8:$D$8)</f>
        <v>0.66</v>
      </c>
      <c r="F17" s="14" t="n">
        <f aca="false">EXP(Vocabulary!$H$4*E17)</f>
        <v>735.095189241973</v>
      </c>
      <c r="G17" s="22" t="n">
        <f aca="false">F17/SUM($F$16:$F$27)</f>
        <v>0.00996893979842995</v>
      </c>
      <c r="H17" s="14" t="n">
        <f aca="false">SUMPRODUCT(B17:D17,$B$12:$D$12)</f>
        <v>0.794607547341241</v>
      </c>
      <c r="I17" s="14" t="n">
        <f aca="false">EXP(Vocabulary!$H$4*H17)</f>
        <v>2824.4684692857</v>
      </c>
      <c r="J17" s="22" t="n">
        <f aca="false">I17/SUM($I$16:$I$27)</f>
        <v>0.0248573109554979</v>
      </c>
    </row>
    <row r="18" customFormat="false" ht="15" hidden="false" customHeight="true" outlineLevel="0" collapsed="false">
      <c r="A18" s="21" t="str">
        <f aca="false">Vocabulary!B6</f>
        <v>␣Esper</v>
      </c>
      <c r="B18" s="19" t="n">
        <f aca="false">Vocabulary!C6</f>
        <v>0.6</v>
      </c>
      <c r="C18" s="19" t="n">
        <f aca="false">Vocabulary!D6</f>
        <v>0.2</v>
      </c>
      <c r="D18" s="19" t="n">
        <f aca="false">Vocabulary!E6</f>
        <v>0</v>
      </c>
      <c r="E18" s="14" t="n">
        <f aca="false">SUMPRODUCT(B18:D18,$B$8:$D$8)</f>
        <v>0.68</v>
      </c>
      <c r="F18" s="14" t="n">
        <f aca="false">EXP(Vocabulary!$H$4*E18)</f>
        <v>897.847291650417</v>
      </c>
      <c r="G18" s="22" t="n">
        <f aca="false">F18/SUM($F$16:$F$27)</f>
        <v>0.012176090565735</v>
      </c>
      <c r="H18" s="14" t="n">
        <f aca="false">SUMPRODUCT(B18:D18,$B$12:$D$12)</f>
        <v>0.679069303603968</v>
      </c>
      <c r="I18" s="14" t="n">
        <f aca="false">EXP(Vocabulary!$H$4*H18)</f>
        <v>889.529824486598</v>
      </c>
      <c r="J18" s="22" t="n">
        <f aca="false">I18/SUM($I$16:$I$27)</f>
        <v>0.00782848868447264</v>
      </c>
    </row>
    <row r="19" customFormat="false" ht="15" hidden="false" customHeight="true" outlineLevel="0" collapsed="false">
      <c r="A19" s="21" t="str">
        <f aca="false">Vocabulary!B7</f>
        <v>anto</v>
      </c>
      <c r="B19" s="19" t="n">
        <f aca="false">Vocabulary!C7</f>
        <v>0.5</v>
      </c>
      <c r="C19" s="19" t="n">
        <f aca="false">Vocabulary!D7</f>
        <v>0.1</v>
      </c>
      <c r="D19" s="19" t="n">
        <f aca="false">Vocabulary!E7</f>
        <v>0</v>
      </c>
      <c r="E19" s="14" t="n">
        <f aca="false">SUMPRODUCT(B19:D19,$B$8:$D$8)</f>
        <v>0.54</v>
      </c>
      <c r="F19" s="14" t="n">
        <f aca="false">EXP(Vocabulary!$H$4*E19)</f>
        <v>221.406416204187</v>
      </c>
      <c r="G19" s="22" t="n">
        <f aca="false">F19/SUM($F$16:$F$27)</f>
        <v>0.0030025869661883</v>
      </c>
      <c r="H19" s="14" t="n">
        <f aca="false">SUMPRODUCT(B19:D19,$B$12:$D$12)</f>
        <v>0.527968345041702</v>
      </c>
      <c r="I19" s="14" t="n">
        <f aca="false">EXP(Vocabulary!$H$4*H19)</f>
        <v>196.307724387096</v>
      </c>
      <c r="J19" s="22" t="n">
        <f aca="false">I19/SUM($I$16:$I$27)</f>
        <v>0.00172764617524312</v>
      </c>
    </row>
    <row r="20" customFormat="false" ht="15" hidden="false" customHeight="true" outlineLevel="0" collapsed="false">
      <c r="A20" s="21" t="str">
        <f aca="false">Vocabulary!B8</f>
        <v>␣French</v>
      </c>
      <c r="B20" s="19" t="n">
        <f aca="false">Vocabulary!C8</f>
        <v>0.9</v>
      </c>
      <c r="C20" s="19" t="n">
        <f aca="false">Vocabulary!D8</f>
        <v>0.2</v>
      </c>
      <c r="D20" s="19" t="n">
        <f aca="false">Vocabulary!E8</f>
        <v>0.1</v>
      </c>
      <c r="E20" s="14" t="n">
        <f aca="false">SUMPRODUCT(B20:D20,$B$8:$D$8)</f>
        <v>0.98</v>
      </c>
      <c r="F20" s="14" t="n">
        <f aca="false">EXP(Vocabulary!$H$4*E20)</f>
        <v>18033.7449278285</v>
      </c>
      <c r="G20" s="22" t="n">
        <f aca="false">F20/SUM($F$16:$F$27)</f>
        <v>0.244563316638148</v>
      </c>
      <c r="H20" s="14" t="n">
        <f aca="false">SUMPRODUCT(B20:D20,$B$12:$D$12)</f>
        <v>0.958670703114907</v>
      </c>
      <c r="I20" s="14" t="n">
        <f aca="false">EXP(Vocabulary!$H$4*H20)</f>
        <v>14569.8125138609</v>
      </c>
      <c r="J20" s="22" t="n">
        <f aca="false">I20/SUM($I$16:$I$27)</f>
        <v>0.128224607269889</v>
      </c>
    </row>
    <row r="21" customFormat="false" ht="15" hidden="false" customHeight="true" outlineLevel="0" collapsed="false">
      <c r="A21" s="21" t="str">
        <f aca="false">Vocabulary!B9</f>
        <v>␣English</v>
      </c>
      <c r="B21" s="19" t="n">
        <f aca="false">Vocabulary!C9</f>
        <v>0.9</v>
      </c>
      <c r="C21" s="19" t="n">
        <f aca="false">Vocabulary!D9</f>
        <v>0.3</v>
      </c>
      <c r="D21" s="19" t="n">
        <f aca="false">Vocabulary!E9</f>
        <v>0.1</v>
      </c>
      <c r="E21" s="14" t="n">
        <f aca="false">SUMPRODUCT(B21:D21,$B$8:$D$8)</f>
        <v>1.02</v>
      </c>
      <c r="F21" s="14" t="n">
        <f aca="false">EXP(Vocabulary!$H$4*E21)</f>
        <v>26903.1860742975</v>
      </c>
      <c r="G21" s="22" t="n">
        <f aca="false">F21/SUM($F$16:$F$27)</f>
        <v>0.364845595897851</v>
      </c>
      <c r="H21" s="14" t="n">
        <f aca="false">SUMPRODUCT(B21:D21,$B$12:$D$12)</f>
        <v>1.01555481505731</v>
      </c>
      <c r="I21" s="14" t="n">
        <f aca="false">EXP(Vocabulary!$H$4*H21)</f>
        <v>25733.4800968289</v>
      </c>
      <c r="J21" s="22" t="n">
        <f aca="false">I21/SUM($I$16:$I$27)</f>
        <v>0.226472741221913</v>
      </c>
    </row>
    <row r="22" customFormat="false" ht="15" hidden="false" customHeight="true" outlineLevel="0" collapsed="false">
      <c r="A22" s="21" t="str">
        <f aca="false">Vocabulary!B10</f>
        <v>␣truth</v>
      </c>
      <c r="B22" s="19" t="n">
        <f aca="false">Vocabulary!C10</f>
        <v>0</v>
      </c>
      <c r="C22" s="19" t="n">
        <f aca="false">Vocabulary!D10</f>
        <v>0.6</v>
      </c>
      <c r="D22" s="19" t="n">
        <f aca="false">Vocabulary!E10</f>
        <v>0</v>
      </c>
      <c r="E22" s="14" t="n">
        <f aca="false">SUMPRODUCT(B22:D22,$B$8:$D$8)</f>
        <v>0.24</v>
      </c>
      <c r="F22" s="14" t="n">
        <f aca="false">EXP(Vocabulary!$H$4*E22)</f>
        <v>11.0231763806416</v>
      </c>
      <c r="G22" s="22" t="n">
        <f aca="false">F22/SUM($F$16:$F$27)</f>
        <v>0.000149490002566074</v>
      </c>
      <c r="H22" s="14" t="n">
        <f aca="false">SUMPRODUCT(B22:D22,$B$12:$D$12)</f>
        <v>0.341304671654442</v>
      </c>
      <c r="I22" s="14" t="n">
        <f aca="false">EXP(Vocabulary!$H$4*H22)</f>
        <v>30.3575944908586</v>
      </c>
      <c r="J22" s="22" t="n">
        <f aca="false">I22/SUM($I$16:$I$27)</f>
        <v>0.000267168203265878</v>
      </c>
    </row>
    <row r="23" customFormat="false" ht="15" hidden="false" customHeight="true" outlineLevel="0" collapsed="false">
      <c r="A23" s="21" t="str">
        <f aca="false">Vocabulary!B11</f>
        <v>␣fluently</v>
      </c>
      <c r="B23" s="19" t="n">
        <f aca="false">Vocabulary!C11</f>
        <v>0.7</v>
      </c>
      <c r="C23" s="19" t="n">
        <f aca="false">Vocabulary!D11</f>
        <v>0.8</v>
      </c>
      <c r="D23" s="19" t="n">
        <f aca="false">Vocabulary!E11</f>
        <v>0</v>
      </c>
      <c r="E23" s="14" t="n">
        <f aca="false">SUMPRODUCT(B23:D23,$B$8:$D$8)</f>
        <v>1.02</v>
      </c>
      <c r="F23" s="14" t="n">
        <f aca="false">EXP(Vocabulary!$H$4*E23)</f>
        <v>26903.1860742975</v>
      </c>
      <c r="G23" s="22" t="n">
        <f aca="false">F23/SUM($F$16:$F$27)</f>
        <v>0.364845595897851</v>
      </c>
      <c r="H23" s="14" t="n">
        <f aca="false">SUMPRODUCT(B23:D23,$B$12:$D$12)</f>
        <v>1.11459082187827</v>
      </c>
      <c r="I23" s="14" t="n">
        <f aca="false">EXP(Vocabulary!$H$4*H23)</f>
        <v>69279.7696822361</v>
      </c>
      <c r="J23" s="22" t="n">
        <f aca="false">I23/SUM($I$16:$I$27)</f>
        <v>0.609710746161077</v>
      </c>
    </row>
    <row r="24" customFormat="false" ht="15" hidden="false" customHeight="true" outlineLevel="0" collapsed="false">
      <c r="A24" s="21" t="str">
        <f aca="false">Vocabulary!B12</f>
        <v>␣loudly</v>
      </c>
      <c r="B24" s="19" t="n">
        <f aca="false">Vocabulary!C12</f>
        <v>0</v>
      </c>
      <c r="C24" s="19" t="n">
        <f aca="false">Vocabulary!D12</f>
        <v>0.8</v>
      </c>
      <c r="D24" s="19" t="n">
        <f aca="false">Vocabulary!E12</f>
        <v>0</v>
      </c>
      <c r="E24" s="14" t="n">
        <f aca="false">SUMPRODUCT(B24:D24,$B$8:$D$8)</f>
        <v>0.32</v>
      </c>
      <c r="F24" s="14" t="n">
        <f aca="false">EXP(Vocabulary!$H$4*E24)</f>
        <v>24.5325301971094</v>
      </c>
      <c r="G24" s="22" t="n">
        <f aca="false">F24/SUM($F$16:$F$27)</f>
        <v>0.000332696119111241</v>
      </c>
      <c r="H24" s="14" t="n">
        <f aca="false">SUMPRODUCT(B24:D24,$B$12:$D$12)</f>
        <v>0.455072895539256</v>
      </c>
      <c r="I24" s="14" t="n">
        <f aca="false">EXP(Vocabulary!$H$4*H24)</f>
        <v>94.7014162680806</v>
      </c>
      <c r="J24" s="22" t="n">
        <f aca="false">I24/SUM($I$16:$I$27)</f>
        <v>0.000833439132955539</v>
      </c>
    </row>
    <row r="25" customFormat="false" ht="15" hidden="false" customHeight="true" outlineLevel="0" collapsed="false">
      <c r="A25" s="21" t="str">
        <f aca="false">Vocabulary!B13</f>
        <v>␣the</v>
      </c>
      <c r="B25" s="19" t="n">
        <f aca="false">Vocabulary!C13</f>
        <v>0.1</v>
      </c>
      <c r="C25" s="19" t="n">
        <f aca="false">Vocabulary!D13</f>
        <v>0.1</v>
      </c>
      <c r="D25" s="19" t="n">
        <f aca="false">Vocabulary!E13</f>
        <v>0.1</v>
      </c>
      <c r="E25" s="14" t="n">
        <f aca="false">SUMPRODUCT(B25:D25,$B$8:$D$8)</f>
        <v>0.14</v>
      </c>
      <c r="F25" s="14" t="n">
        <f aca="false">EXP(Vocabulary!$H$4*E25)</f>
        <v>4.05519996684468</v>
      </c>
      <c r="G25" s="22" t="n">
        <f aca="false">F25/SUM($F$16:$F$27)</f>
        <v>5.49942986047247E-005</v>
      </c>
      <c r="H25" s="14" t="n">
        <f aca="false">SUMPRODUCT(B25:D25,$B$12:$D$12)</f>
        <v>0.148051818213628</v>
      </c>
      <c r="I25" s="14" t="n">
        <f aca="false">EXP(Vocabulary!$H$4*H25)</f>
        <v>4.39522261677904</v>
      </c>
      <c r="J25" s="22" t="n">
        <f aca="false">I25/SUM($I$16:$I$27)</f>
        <v>3.86810532643488E-005</v>
      </c>
    </row>
    <row r="26" customFormat="false" ht="15" hidden="false" customHeight="true" outlineLevel="0" collapsed="false">
      <c r="A26" s="21" t="str">
        <f aca="false">Vocabulary!B14</f>
        <v>␣you</v>
      </c>
      <c r="B26" s="19" t="n">
        <f aca="false">Vocabulary!C14</f>
        <v>0</v>
      </c>
      <c r="C26" s="19" t="n">
        <f aca="false">Vocabulary!D14</f>
        <v>0.1</v>
      </c>
      <c r="D26" s="19" t="n">
        <f aca="false">Vocabulary!E14</f>
        <v>0.9</v>
      </c>
      <c r="E26" s="14" t="n">
        <f aca="false">SUMPRODUCT(B26:D26,$B$8:$D$8)</f>
        <v>0.04</v>
      </c>
      <c r="F26" s="14" t="n">
        <f aca="false">EXP(Vocabulary!$H$4*E26)</f>
        <v>1.49182469764127</v>
      </c>
      <c r="G26" s="22" t="n">
        <f aca="false">F26/SUM($F$16:$F$27)</f>
        <v>2.02312718383216E-005</v>
      </c>
      <c r="H26" s="14" t="n">
        <f aca="false">SUMPRODUCT(B26:D26,$B$12:$D$12)</f>
        <v>0.0294418488046609</v>
      </c>
      <c r="I26" s="14" t="n">
        <f aca="false">EXP(Vocabulary!$H$4*H26)</f>
        <v>1.34234554170299</v>
      </c>
      <c r="J26" s="22" t="n">
        <f aca="false">I26/SUM($I$16:$I$27)</f>
        <v>1.18135857782389E-005</v>
      </c>
    </row>
    <row r="27" customFormat="false" ht="15" hidden="false" customHeight="true" outlineLevel="0" collapsed="false">
      <c r="A27" s="21" t="str">
        <f aca="false">Vocabulary!B15</f>
        <v>.</v>
      </c>
      <c r="B27" s="19" t="n">
        <f aca="false">Vocabulary!C15</f>
        <v>0</v>
      </c>
      <c r="C27" s="19" t="n">
        <f aca="false">Vocabulary!D15</f>
        <v>0.1</v>
      </c>
      <c r="D27" s="19" t="n">
        <f aca="false">Vocabulary!E15</f>
        <v>0</v>
      </c>
      <c r="E27" s="14" t="n">
        <f aca="false">SUMPRODUCT(B27:D27,$B$8:$D$8)</f>
        <v>0.04</v>
      </c>
      <c r="F27" s="14" t="n">
        <f aca="false">EXP(Vocabulary!$H$4*E27)</f>
        <v>1.49182469764127</v>
      </c>
      <c r="G27" s="22" t="n">
        <f aca="false">F27/SUM($F$16:$F$27)</f>
        <v>2.02312718383216E-005</v>
      </c>
      <c r="H27" s="14" t="n">
        <f aca="false">SUMPRODUCT(B27:D27,$B$12:$D$12)</f>
        <v>0.0568841119424071</v>
      </c>
      <c r="I27" s="14" t="n">
        <f aca="false">EXP(Vocabulary!$H$4*H27)</f>
        <v>1.76621902803125</v>
      </c>
      <c r="J27" s="22" t="n">
        <f aca="false">I27/SUM($I$16:$I$27)</f>
        <v>1.55439708648591E-005</v>
      </c>
    </row>
    <row r="29" customFormat="false" ht="15" hidden="false" customHeight="true" outlineLevel="0" collapsed="false">
      <c r="A29" s="4" t="s">
        <v>63</v>
      </c>
      <c r="B29" s="4" t="s">
        <v>64</v>
      </c>
      <c r="C29" s="4" t="s">
        <v>65</v>
      </c>
    </row>
    <row r="30" customFormat="false" ht="15" hidden="false" customHeight="true" outlineLevel="0" collapsed="false">
      <c r="A30" s="6" t="s">
        <v>66</v>
      </c>
      <c r="B30" s="27" t="n">
        <f aca="false">INDEX(G16:G27,MATCH($B$4,A16:A27,0))</f>
        <v>0.364845595897851</v>
      </c>
      <c r="C30" s="24" t="n">
        <f aca="false">INDEX(J16:J27,MATCH($B$4,A16:A27,0))</f>
        <v>0.609710746161077</v>
      </c>
    </row>
    <row r="31" customFormat="false" ht="26.25" hidden="false" customHeight="true" outlineLevel="0" collapsed="false">
      <c r="A31" s="9" t="s">
        <v>67</v>
      </c>
      <c r="B31" s="14" t="n">
        <f aca="false">-LN(B30)</f>
        <v>1.00828103983733</v>
      </c>
      <c r="C31" s="14" t="n">
        <f aca="false">-LN(C30)</f>
        <v>0.494770620897994</v>
      </c>
    </row>
  </sheetData>
  <conditionalFormatting sqref="A16:J27">
    <cfRule type="expression" priority="2" aboveAverage="0" equalAverage="0" bottom="0" percent="0" rank="0" text="" dxfId="0">
      <formula>$A16=$B$4</formula>
    </cfRule>
  </conditionalFormatting>
  <dataValidations count="1">
    <dataValidation allowBlank="false" errorStyle="stop" operator="between" showDropDown="false" showErrorMessage="false" showInputMessage="false" sqref="B4" type="list">
      <formula1>Vocabulary!$B$4:$B$15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2026-10-15T10:59:44Z</dcterms:created>
  <dc:creator>openpyxl</dc:creator>
  <dc:description/>
  <dc:language>en-US</dc:language>
  <cp:lastModifiedBy/>
  <dcterms:modified xsi:type="dcterms:W3CDTF">2026-10-15T11:30:52Z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